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S:\Projects-JOC-SPG\AZ\22-04-196 - SUSD - Sahuarita Multi Site Asphalt Replacement\PRECON-GMP DOCUMENTS\5.0 Complete PreCon Packages\"/>
    </mc:Choice>
  </mc:AlternateContent>
  <xr:revisionPtr revIDLastSave="0" documentId="13_ncr:1_{75B8F9FB-68C6-46D3-B92B-4A3814FAFFF5}" xr6:coauthVersionLast="47" xr6:coauthVersionMax="47" xr10:uidLastSave="{00000000-0000-0000-0000-000000000000}"/>
  <bookViews>
    <workbookView xWindow="14205" yWindow="5175" windowWidth="21600" windowHeight="113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0" i="1" l="1"/>
  <c r="D219" i="1"/>
  <c r="D218" i="1"/>
  <c r="E218" i="1"/>
  <c r="D217" i="1"/>
  <c r="D216" i="1"/>
  <c r="D214" i="1"/>
  <c r="E214" i="1"/>
  <c r="D213" i="1"/>
  <c r="E213" i="1"/>
  <c r="D194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<sst xmlns="http://schemas.openxmlformats.org/spreadsheetml/2006/main" count="403" uniqueCount="390">
  <si>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</si>
  <si>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</si>
  <si>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</si>
  <si>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</si>
  <si>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</si>
  <si>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</si>
  <si>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</si>
  <si>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</si>
  <si>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</si>
  <si>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</si>
  <si>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</si>
  <si>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</si>
  <si>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</si>
  <si>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</si>
  <si>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</si>
  <si>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</si>
  <si>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</si>
  <si>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</si>
  <si>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</si>
  <si>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</si>
  <si>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</si>
  <si>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</si>
  <si>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</si>
  <si>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</si>
  <si>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</si>
  <si>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</si>
  <si>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</si>
  <si>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</si>
  <si>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</si>
  <si>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</si>
  <si>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</si>
  <si>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</si>
  <si>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</si>
  <si>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</si>
  <si>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</si>
  <si>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</si>
  <si>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</si>
  <si>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</si>
  <si>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</si>
  <si>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</si>
  <si>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</si>
  <si>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</si>
  <si>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</si>
  <si>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</si>
  <si>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</si>
  <si>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</si>
  <si>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</si>
  <si>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</si>
  <si>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</si>
  <si>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</si>
  <si>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</si>
  <si>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</si>
  <si>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</si>
  <si>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</si>
  <si>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</si>
  <si>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</si>
  <si>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</si>
  <si>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</si>
  <si>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</si>
  <si>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</si>
  <si>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</si>
  <si>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</si>
  <si>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</si>
  <si>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</si>
  <si>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</si>
  <si>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</si>
  <si>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</si>
  <si>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</si>
  <si>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</si>
  <si>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</si>
  <si>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</si>
  <si>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</si>
  <si>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</si>
  <si>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</si>
  <si>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</si>
  <si>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</si>
  <si>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</si>
  <si>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</si>
  <si>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</si>
  <si>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</si>
  <si>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</si>
  <si>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</si>
  <si>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</si>
  <si>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</si>
  <si>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</si>
  <si>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</si>
  <si>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</si>
  <si>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</si>
  <si>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</si>
  <si>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</si>
  <si>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</si>
  <si>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</si>
  <si>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</si>
  <si>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</si>
  <si>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</si>
  <si>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</si>
  <si>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</si>
  <si>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</si>
  <si>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</si>
  <si>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</si>
  <si>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</si>
  <si>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</si>
  <si>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</si>
  <si>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</si>
  <si>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</si>
  <si>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</si>
  <si>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</si>
  <si>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</si>
  <si>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</si>
  <si>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</si>
  <si>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</si>
  <si>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</si>
  <si>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</si>
  <si>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</si>
  <si>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</si>
  <si>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</si>
  <si>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</si>
  <si>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</si>
  <si>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</si>
  <si>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</si>
  <si>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</si>
  <si>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</si>
  <si>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</si>
  <si>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</si>
  <si>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</si>
  <si>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</si>
  <si>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</si>
  <si>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</si>
  <si>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</si>
  <si>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</si>
  <si>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</si>
  <si>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</si>
  <si>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</si>
  <si>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</si>
  <si>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</si>
  <si>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</si>
  <si>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</si>
  <si>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</si>
  <si>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</si>
  <si>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</si>
  <si>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</si>
  <si>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</si>
  <si>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</si>
  <si>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</si>
  <si>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</si>
  <si>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</si>
  <si>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</si>
  <si>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</si>
  <si>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</si>
  <si>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</si>
  <si>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</si>
  <si>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</si>
  <si>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</si>
  <si>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</si>
  <si>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</si>
  <si>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</si>
  <si>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</si>
  <si>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</si>
  <si>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</si>
  <si>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</si>
  <si>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</si>
  <si>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</si>
  <si>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</si>
  <si>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</si>
  <si>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</si>
  <si>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</si>
  <si>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</si>
  <si>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</si>
  <si>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</si>
  <si>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</si>
  <si>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</si>
  <si>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</si>
  <si>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</si>
  <si>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</si>
  <si>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</si>
  <si>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</si>
  <si>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</si>
  <si>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</si>
  <si>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</si>
  <si>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</si>
  <si>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</si>
  <si>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</si>
  <si>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</si>
  <si>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</si>
  <si>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</si>
  <si>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</si>
  <si>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</si>
  <si>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</si>
  <si>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</si>
  <si>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</si>
  <si>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</si>
  <si>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</si>
  <si>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</si>
  <si>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</si>
  <si>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</si>
  <si>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</si>
  <si>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</si>
  <si>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</si>
  <si>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</si>
  <si>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</si>
  <si>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</si>
  <si>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</si>
  <si>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</si>
  <si>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</si>
  <si>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</si>
  <si>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</si>
  <si>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</si>
  <si>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</si>
  <si>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</si>
  <si>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</si>
  <si>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</si>
  <si>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</si>
  <si>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</si>
  <si>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</si>
  <si>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</si>
  <si>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</si>
  <si>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</si>
  <si>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</si>
  <si>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</si>
  <si>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</si>
  <si>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</si>
  <si>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</si>
  <si>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</si>
  <si>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</si>
  <si>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</si>
  <si>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</si>
  <si>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</si>
  <si>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</si>
  <si>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</si>
  <si>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</si>
  <si>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</si>
  <si>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</si>
  <si>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</si>
  <si>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</si>
  <si>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</si>
  <si>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</si>
  <si>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</si>
  <si>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</si>
  <si>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</si>
  <si>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</si>
  <si>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</si>
  <si>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</si>
  <si>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</si>
  <si>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</si>
  <si>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</si>
  <si>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</si>
  <si>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</si>
  <si>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</si>
  <si>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</si>
  <si>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</si>
  <si>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</si>
  <si>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</si>
  <si>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</si>
  <si>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</si>
  <si>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</si>
  <si>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</si>
  <si>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</si>
  <si>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</si>
  <si>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</si>
  <si>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</si>
  <si>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</si>
  <si>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</si>
  <si>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</si>
  <si>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</si>
  <si>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</si>
  <si>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</si>
  <si>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</si>
  <si>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</si>
  <si>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</si>
  <si>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</si>
  <si>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</si>
  <si>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</si>
  <si>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</si>
  <si>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</si>
  <si>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</si>
  <si>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</si>
  <si>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</si>
  <si>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</si>
  <si>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</si>
  <si>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</si>
  <si>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</si>
  <si>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</si>
  <si>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</si>
  <si>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</si>
  <si>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</si>
  <si>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</si>
  <si>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</si>
  <si>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</si>
  <si>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</si>
  <si>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</si>
  <si>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</si>
  <si>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</si>
  <si>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</si>
  <si>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</si>
  <si>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</si>
  <si>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</si>
  <si>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</si>
  <si>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</si>
  <si>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</si>
  <si>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</si>
  <si>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</si>
  <si>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</si>
  <si>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</si>
  <si>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</si>
  <si>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</si>
  <si>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</si>
  <si>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</si>
  <si>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</si>
  <si>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</si>
  <si>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</si>
  <si>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</si>
  <si>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</si>
  <si>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</si>
  <si>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</si>
  <si>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</si>
  <si>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</si>
  <si>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</si>
  <si>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</si>
  <si>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</si>
  <si>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</si>
  <si>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</si>
  <si>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</si>
  <si>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</si>
  <si>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</si>
  <si>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</si>
  <si>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</si>
  <si>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</si>
  <si>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</si>
  <si>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</si>
  <si>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</si>
  <si>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</si>
  <si>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</si>
  <si>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</si>
  <si>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</si>
  <si>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</si>
  <si>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</si>
  <si>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</si>
  <si>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</si>
  <si>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</si>
  <si>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</si>
  <si>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</si>
  <si>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</si>
  <si>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</si>
  <si>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</si>
  <si>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</si>
  <si>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</si>
  <si>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</si>
  <si>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</si>
  <si>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</si>
  <si>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</si>
  <si>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</si>
  <si>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</si>
  <si>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</si>
  <si>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</si>
  <si>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</si>
  <si>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</si>
  <si>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</si>
  <si>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</si>
  <si>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</si>
  <si>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</si>
  <si>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</si>
  <si>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</si>
  <si>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</si>
  <si>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</si>
  <si>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</si>
  <si>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</si>
  <si>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</si>
  <si>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</si>
  <si>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</si>
  <si>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</si>
  <si>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</si>
  <si>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</si>
  <si>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</si>
  <si>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</si>
  <si>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</si>
  <si>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</si>
  <si>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</si>
  <si>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</si>
  <si>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</si>
  <si>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</si>
  <si>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</si>
  <si>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</si>
  <si>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</si>
  <si>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</si>
  <si>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</si>
  <si>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</si>
  <si>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Sahuarita Unified School District #30</t>
  </si>
  <si>
    <t>Pima</t>
  </si>
  <si>
    <t>Rick Engineering</t>
  </si>
  <si>
    <t>CORE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</si>
</sst>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zoomScale="124" zoomScaleNormal="124" zoomScaleSheetLayoutView="124" workbookViewId="0">
      <selection activeCell="D224" sqref="D224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389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>
        <v>1790</v>
      </c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>
        <v>2639</v>
      </c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>
        <v>2601</v>
      </c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4429</v>
      </c>
      <c r="E20" s="102">
        <f>SUM(E16:E19)</f>
        <v>2601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f>403825+205116</f>
        <v>608941</v>
      </c>
      <c r="E194" s="149">
        <v>512275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608941</v>
      </c>
      <c r="E203" s="102">
        <f>SUM(E192:E202)</f>
        <v>512275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>
        <v>125000</v>
      </c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125000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738370</v>
      </c>
      <c r="E212" s="44">
        <f>SUM(E20,E25,E33,E41,E48,E55,E71,E83,E98,E113,E127,E135,E141,E146,E149,E157,E165,E168,E174,E180,E185,E190,E203,E211)</f>
        <v>514876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>
        <f>12748+1059+4958+412</f>
        <v>19177</v>
      </c>
      <c r="E213" s="177">
        <f>12394+1029</f>
        <v>13423</v>
      </c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>
        <f>7200+36000+2800+14000</f>
        <v>60000</v>
      </c>
      <c r="E214" s="177">
        <f>7000+35000</f>
        <v>42000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>
        <f>30596+11898</f>
        <v>42494</v>
      </c>
      <c r="E216" s="177">
        <v>29746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>
        <f>36000+14000</f>
        <v>50000</v>
      </c>
      <c r="E217" s="177">
        <v>35000</v>
      </c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>
        <f>8280+8502+212+3220+3306+82</f>
        <v>23602</v>
      </c>
      <c r="E218" s="179">
        <f>8050+8266+206</f>
        <v>16522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>
        <f>7200+2800</f>
        <v>10000</v>
      </c>
      <c r="E219" s="179">
        <v>7000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f>43505+16919</f>
        <v>60424</v>
      </c>
      <c r="E220" s="181">
        <v>42297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265697</v>
      </c>
      <c r="E221" s="30">
        <f>SUM(E213:E220)</f>
        <v>185988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1004067</v>
      </c>
      <c r="E222" s="255">
        <f>E212+E221</f>
        <v>700864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1704931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700864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Jake Pombier</cp:lastModifiedBy>
  <cp:lastPrinted>2021-02-17T03:49:12Z</cp:lastPrinted>
  <dcterms:created xsi:type="dcterms:W3CDTF">2006-08-31T18:48:44Z</dcterms:created>
  <dcterms:modified xsi:type="dcterms:W3CDTF">2023-03-10T14:03:26Z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